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79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<sst xmlns="http://schemas.openxmlformats.org/spreadsheetml/2006/main" count="132" uniqueCount="66">
  <si>
    <t>Главный распорядитель средств</t>
  </si>
  <si>
    <t>Получатель средств</t>
  </si>
  <si>
    <t>Единица измерения: руб.</t>
  </si>
  <si>
    <t>Наименование расхода</t>
  </si>
  <si>
    <t>Код по БК</t>
  </si>
  <si>
    <t>Финансовый год</t>
  </si>
  <si>
    <t>РЗ</t>
  </si>
  <si>
    <t>ПР</t>
  </si>
  <si>
    <t>ЦСР</t>
  </si>
  <si>
    <t>ВР</t>
  </si>
  <si>
    <t>КОСГУ</t>
  </si>
  <si>
    <t>ДК</t>
  </si>
  <si>
    <t>Всего</t>
  </si>
  <si>
    <t>ДОХОДЫ</t>
  </si>
  <si>
    <t>017</t>
  </si>
  <si>
    <t>180</t>
  </si>
  <si>
    <t>225</t>
  </si>
  <si>
    <t>340</t>
  </si>
  <si>
    <t>000</t>
  </si>
  <si>
    <t>0000</t>
  </si>
  <si>
    <t>Гл.бухгалтер</t>
  </si>
  <si>
    <t>01</t>
  </si>
  <si>
    <t>0702</t>
  </si>
  <si>
    <t>Директор</t>
  </si>
  <si>
    <t>0129306</t>
  </si>
  <si>
    <t>05</t>
  </si>
  <si>
    <t>МБОУСОШ № 8 с.Черниговка</t>
  </si>
  <si>
    <t>Субсидии бюджетным учреждениям</t>
  </si>
  <si>
    <t>Субвенции на обеспечение беплатного питания</t>
  </si>
  <si>
    <t>Морозова Е.Г.</t>
  </si>
  <si>
    <t>00000</t>
  </si>
  <si>
    <t>15</t>
  </si>
  <si>
    <t>общий</t>
  </si>
  <si>
    <t>январь</t>
  </si>
  <si>
    <t>Субсидии на иные цели</t>
  </si>
  <si>
    <t>0.2</t>
  </si>
  <si>
    <t>сначала</t>
  </si>
  <si>
    <t>доб. За месяц</t>
  </si>
  <si>
    <t>февраль</t>
  </si>
  <si>
    <t>кассов</t>
  </si>
  <si>
    <t>март</t>
  </si>
  <si>
    <t>04</t>
  </si>
  <si>
    <t>доход</t>
  </si>
  <si>
    <t>за 3 мес</t>
  </si>
  <si>
    <t>за апрель</t>
  </si>
  <si>
    <t>с н г</t>
  </si>
  <si>
    <t>Целевые</t>
  </si>
  <si>
    <t>612</t>
  </si>
  <si>
    <t>310</t>
  </si>
  <si>
    <t>0129305</t>
  </si>
  <si>
    <t>0127002</t>
  </si>
  <si>
    <t>02</t>
  </si>
  <si>
    <t>за май</t>
  </si>
  <si>
    <t>за июнь</t>
  </si>
  <si>
    <t>за июль</t>
  </si>
  <si>
    <t>за август</t>
  </si>
  <si>
    <t>за сентябрь</t>
  </si>
  <si>
    <t>0697005</t>
  </si>
  <si>
    <t>О129234</t>
  </si>
  <si>
    <t>за октябрь</t>
  </si>
  <si>
    <t>за ноябрь</t>
  </si>
  <si>
    <t>Декабрь 2015 года.</t>
  </si>
  <si>
    <t>за декабрь</t>
  </si>
  <si>
    <t>Субсидии на иные цели на 2015 год</t>
  </si>
  <si>
    <t>Мальцева  О.А.</t>
  </si>
  <si>
    <t>Расход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</si>
</sst>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" fontId="3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22" fillId="0" borderId="15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5.8515625" style="0" customWidth="1"/>
    <col min="2" max="2" width="9.00390625" style="0" customWidth="1"/>
    <col min="3" max="3" width="5.7109375" style="0" customWidth="1"/>
    <col min="4" max="4" width="7.8515625" style="0" customWidth="1"/>
    <col min="5" max="5" width="6.140625" style="0" customWidth="1"/>
    <col min="6" max="7" width="6.8515625" style="0" customWidth="1"/>
    <col min="8" max="8" width="13.57421875" style="0" customWidth="1"/>
    <col min="9" max="9" width="13.28125" style="0" hidden="1" customWidth="1"/>
    <col min="10" max="10" width="2.140625" style="0" hidden="1" customWidth="1"/>
    <col min="11" max="11" width="13.28125" style="0" hidden="1" customWidth="1"/>
    <col min="12" max="12" width="11.57421875" style="0" hidden="1" customWidth="1"/>
    <col min="13" max="13" width="12.7109375" style="0" hidden="1" customWidth="1"/>
    <col min="14" max="14" width="11.7109375" style="0" hidden="1" customWidth="1"/>
    <col min="15" max="15" width="12.140625" style="0" hidden="1" customWidth="1"/>
    <col min="16" max="16" width="12.00390625" style="0" hidden="1" customWidth="1"/>
    <col min="17" max="17" width="11.421875" style="0" hidden="1" customWidth="1"/>
    <col min="18" max="18" width="11.57421875" style="0" hidden="1" customWidth="1"/>
    <col min="19" max="22" width="12.00390625" style="0" hidden="1" customWidth="1"/>
    <col min="23" max="23" width="12.7109375" style="0" customWidth="1"/>
    <col min="24" max="24" width="13.57421875" style="0" customWidth="1"/>
    <col min="25" max="25" width="10.8515625" style="0" hidden="1" customWidth="1"/>
    <col min="26" max="26" width="15.421875" style="0" customWidth="1"/>
    <col min="27" max="27" width="15.28125" style="0" customWidth="1"/>
  </cols>
  <sheetData>
    <row r="1" spans="1:25" ht="33.75" customHeight="1">
      <c r="A1" s="16" t="s">
        <v>63</v>
      </c>
      <c r="B1" s="16"/>
      <c r="C1" s="16"/>
      <c r="D1" s="16"/>
      <c r="E1" s="16"/>
      <c r="F1" s="16"/>
      <c r="G1" s="16"/>
      <c r="H1" s="16"/>
      <c r="I1" s="41" t="s">
        <v>61</v>
      </c>
      <c r="J1" s="41"/>
      <c r="K1" s="41"/>
      <c r="L1" s="41"/>
      <c r="M1" s="41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40" t="s">
        <v>32</v>
      </c>
    </row>
    <row r="2" spans="1:24" ht="1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">
      <c r="A3" s="18" t="s">
        <v>1</v>
      </c>
      <c r="B3" s="19"/>
      <c r="C3" s="19"/>
      <c r="D3" s="19"/>
      <c r="E3" s="44" t="s">
        <v>26</v>
      </c>
      <c r="F3" s="44"/>
      <c r="G3" s="44"/>
      <c r="H3" s="44"/>
      <c r="I3" s="22"/>
      <c r="J3" s="22"/>
      <c r="K3" s="38"/>
      <c r="L3" s="38"/>
      <c r="M3" s="38"/>
      <c r="N3" s="38"/>
      <c r="O3" s="38"/>
      <c r="P3" s="38"/>
      <c r="Q3" s="23"/>
      <c r="R3" s="23"/>
      <c r="S3" s="23"/>
      <c r="T3" s="23"/>
      <c r="U3" s="23"/>
      <c r="V3" s="23"/>
      <c r="W3" s="23"/>
      <c r="X3" s="23"/>
    </row>
    <row r="4" spans="1:24" ht="15">
      <c r="A4" s="18"/>
      <c r="B4" s="19"/>
      <c r="C4" s="19"/>
      <c r="D4" s="19"/>
      <c r="E4" s="21"/>
      <c r="F4" s="21"/>
      <c r="G4" s="21"/>
      <c r="H4" s="21" t="s">
        <v>36</v>
      </c>
      <c r="I4" s="22"/>
      <c r="J4" s="22"/>
      <c r="K4" s="38"/>
      <c r="L4" s="38"/>
      <c r="M4" s="38"/>
      <c r="N4" s="38"/>
      <c r="O4" s="38"/>
      <c r="P4" s="38"/>
      <c r="Q4" s="23"/>
      <c r="R4" s="23"/>
      <c r="S4" s="23"/>
      <c r="T4" s="23"/>
      <c r="U4" s="23"/>
      <c r="V4" s="23"/>
      <c r="W4" s="23"/>
      <c r="X4" s="23"/>
    </row>
    <row r="5" spans="1:24" ht="15">
      <c r="A5" s="18"/>
      <c r="B5" s="19"/>
      <c r="C5" s="19"/>
      <c r="D5" s="19"/>
      <c r="E5" s="21"/>
      <c r="F5" s="21"/>
      <c r="G5" s="21"/>
      <c r="H5" s="21" t="s">
        <v>37</v>
      </c>
      <c r="I5" s="22"/>
      <c r="J5" s="22"/>
      <c r="K5" s="38"/>
      <c r="L5" s="38"/>
      <c r="M5" s="38"/>
      <c r="N5" s="38"/>
      <c r="O5" s="38"/>
      <c r="P5" s="38"/>
      <c r="Q5" s="23"/>
      <c r="R5" s="23"/>
      <c r="S5" s="23"/>
      <c r="T5" s="23"/>
      <c r="U5" s="23"/>
      <c r="V5" s="23"/>
      <c r="W5" s="23"/>
      <c r="X5" s="23"/>
    </row>
    <row r="6" spans="1:24" ht="15">
      <c r="A6" s="18" t="s">
        <v>2</v>
      </c>
      <c r="B6" s="20"/>
      <c r="C6" s="20"/>
      <c r="D6" s="20"/>
      <c r="E6" s="24"/>
      <c r="F6" s="24"/>
      <c r="G6" s="24"/>
      <c r="H6" s="24"/>
      <c r="I6" s="20"/>
      <c r="J6" s="20"/>
      <c r="K6" s="38"/>
      <c r="L6" s="38"/>
      <c r="M6" s="38"/>
      <c r="N6" s="38"/>
      <c r="O6" s="38"/>
      <c r="P6" s="38"/>
      <c r="Q6" s="20"/>
      <c r="R6" s="20"/>
      <c r="S6" s="20"/>
      <c r="T6" s="20"/>
      <c r="U6" s="20"/>
      <c r="V6" s="20"/>
      <c r="W6" s="20"/>
      <c r="X6" s="20"/>
    </row>
    <row r="7" spans="1:24" ht="15">
      <c r="A7" s="24"/>
      <c r="B7" s="24"/>
      <c r="C7" s="24"/>
      <c r="D7" s="24"/>
      <c r="E7" s="24"/>
      <c r="F7" s="24"/>
      <c r="G7" s="24"/>
      <c r="H7" s="24"/>
      <c r="I7" s="24"/>
      <c r="J7" s="20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">
      <c r="A8" s="45" t="s">
        <v>3</v>
      </c>
      <c r="B8" s="47" t="s">
        <v>4</v>
      </c>
      <c r="C8" s="48"/>
      <c r="D8" s="48"/>
      <c r="E8" s="48"/>
      <c r="F8" s="49"/>
      <c r="G8" s="25"/>
      <c r="H8" s="25" t="s">
        <v>5</v>
      </c>
      <c r="I8" s="26" t="s">
        <v>39</v>
      </c>
      <c r="J8" s="26"/>
      <c r="K8" s="27" t="s">
        <v>42</v>
      </c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5">
      <c r="A9" s="46"/>
      <c r="B9" s="28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8" t="s">
        <v>11</v>
      </c>
      <c r="H9" s="28" t="s">
        <v>12</v>
      </c>
      <c r="I9" s="29" t="s">
        <v>33</v>
      </c>
      <c r="J9" s="29"/>
      <c r="K9" s="29" t="s">
        <v>38</v>
      </c>
      <c r="L9" s="29" t="s">
        <v>40</v>
      </c>
      <c r="M9" s="29" t="s">
        <v>43</v>
      </c>
      <c r="N9" s="29" t="s">
        <v>44</v>
      </c>
      <c r="O9" s="29" t="s">
        <v>52</v>
      </c>
      <c r="P9" s="29" t="s">
        <v>53</v>
      </c>
      <c r="Q9" s="29" t="s">
        <v>54</v>
      </c>
      <c r="R9" s="29" t="s">
        <v>55</v>
      </c>
      <c r="S9" s="29" t="s">
        <v>56</v>
      </c>
      <c r="T9" s="29" t="s">
        <v>59</v>
      </c>
      <c r="U9" s="29" t="s">
        <v>60</v>
      </c>
      <c r="V9" s="29" t="s">
        <v>62</v>
      </c>
      <c r="W9" s="28" t="s">
        <v>45</v>
      </c>
      <c r="X9" s="28"/>
    </row>
    <row r="10" spans="1:24" ht="15">
      <c r="A10" s="25" t="s">
        <v>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">
      <c r="A11" s="12" t="s">
        <v>28</v>
      </c>
      <c r="B11" s="8" t="s">
        <v>18</v>
      </c>
      <c r="C11" s="8" t="s">
        <v>19</v>
      </c>
      <c r="D11" s="8" t="s">
        <v>30</v>
      </c>
      <c r="E11" s="8" t="s">
        <v>18</v>
      </c>
      <c r="F11" s="8" t="s">
        <v>15</v>
      </c>
      <c r="G11" s="8" t="s">
        <v>25</v>
      </c>
      <c r="H11" s="6">
        <f>661242.8-56489.81</f>
        <v>604752.99</v>
      </c>
      <c r="I11" s="6"/>
      <c r="J11" s="9"/>
      <c r="K11" s="6">
        <v>51915.41</v>
      </c>
      <c r="L11" s="6">
        <v>70095</v>
      </c>
      <c r="M11" s="6">
        <f>I11+K11+L11</f>
        <v>122010.41</v>
      </c>
      <c r="N11" s="6">
        <v>46680</v>
      </c>
      <c r="O11" s="6">
        <v>68884.8</v>
      </c>
      <c r="P11" s="6"/>
      <c r="Q11" s="6">
        <v>33406.45</v>
      </c>
      <c r="R11" s="6"/>
      <c r="S11" s="6">
        <v>42344.38</v>
      </c>
      <c r="T11" s="6">
        <v>92913.95</v>
      </c>
      <c r="U11" s="6">
        <v>34674</v>
      </c>
      <c r="V11" s="6">
        <v>163839</v>
      </c>
      <c r="W11" s="6">
        <f aca="true" t="shared" si="0" ref="W11:W20">M11+N11+O11+P11+Q11+R11+S11+T11+U11+V11</f>
        <v>604752.99</v>
      </c>
      <c r="X11" s="6"/>
    </row>
    <row r="12" spans="1:24" ht="15">
      <c r="A12" s="12" t="s">
        <v>34</v>
      </c>
      <c r="B12" s="8" t="s">
        <v>18</v>
      </c>
      <c r="C12" s="8" t="s">
        <v>19</v>
      </c>
      <c r="D12" s="8" t="s">
        <v>30</v>
      </c>
      <c r="E12" s="8" t="s">
        <v>18</v>
      </c>
      <c r="F12" s="8" t="s">
        <v>15</v>
      </c>
      <c r="G12" s="8" t="s">
        <v>21</v>
      </c>
      <c r="H12" s="6">
        <f>1576797-2920</f>
        <v>1573877</v>
      </c>
      <c r="I12" s="6"/>
      <c r="J12" s="6"/>
      <c r="K12" s="6">
        <v>372618</v>
      </c>
      <c r="L12" s="6"/>
      <c r="M12" s="6">
        <f>I12+K12+L12</f>
        <v>372618</v>
      </c>
      <c r="N12" s="6">
        <v>27374</v>
      </c>
      <c r="O12" s="6"/>
      <c r="P12" s="6"/>
      <c r="Q12" s="6"/>
      <c r="R12" s="6"/>
      <c r="S12" s="6">
        <v>399997</v>
      </c>
      <c r="T12" s="6"/>
      <c r="U12" s="6"/>
      <c r="V12" s="6">
        <v>773888</v>
      </c>
      <c r="W12" s="6">
        <f t="shared" si="0"/>
        <v>1573877</v>
      </c>
      <c r="X12" s="6"/>
    </row>
    <row r="13" spans="1:24" ht="15">
      <c r="A13" s="12"/>
      <c r="B13" s="8"/>
      <c r="C13" s="8"/>
      <c r="D13" s="8"/>
      <c r="E13" s="8"/>
      <c r="F13" s="8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f t="shared" si="0"/>
        <v>0</v>
      </c>
      <c r="X13" s="6"/>
    </row>
    <row r="14" spans="1:24" ht="15">
      <c r="A14" s="12" t="s">
        <v>34</v>
      </c>
      <c r="B14" s="8" t="s">
        <v>18</v>
      </c>
      <c r="C14" s="8" t="s">
        <v>19</v>
      </c>
      <c r="D14" s="8" t="s">
        <v>30</v>
      </c>
      <c r="E14" s="8" t="s">
        <v>18</v>
      </c>
      <c r="F14" s="8" t="s">
        <v>15</v>
      </c>
      <c r="G14" s="8" t="s">
        <v>41</v>
      </c>
      <c r="H14" s="6">
        <v>75211</v>
      </c>
      <c r="I14" s="6"/>
      <c r="J14" s="6"/>
      <c r="K14" s="6"/>
      <c r="L14" s="6">
        <v>14270.15</v>
      </c>
      <c r="M14" s="6">
        <f>I14+K14+L14</f>
        <v>14270.15</v>
      </c>
      <c r="N14" s="6">
        <v>15729.85</v>
      </c>
      <c r="O14" s="6"/>
      <c r="P14" s="6"/>
      <c r="Q14" s="6"/>
      <c r="R14" s="6"/>
      <c r="S14" s="6"/>
      <c r="T14" s="6">
        <v>5846</v>
      </c>
      <c r="U14" s="6"/>
      <c r="V14" s="6">
        <v>39365</v>
      </c>
      <c r="W14" s="6">
        <f t="shared" si="0"/>
        <v>75211</v>
      </c>
      <c r="X14" s="6"/>
    </row>
    <row r="15" spans="1:24" ht="39.75" customHeight="1">
      <c r="A15" s="13" t="s">
        <v>27</v>
      </c>
      <c r="B15" s="8" t="s">
        <v>18</v>
      </c>
      <c r="C15" s="8" t="s">
        <v>19</v>
      </c>
      <c r="D15" s="8" t="s">
        <v>30</v>
      </c>
      <c r="E15" s="8" t="s">
        <v>18</v>
      </c>
      <c r="F15" s="8" t="s">
        <v>15</v>
      </c>
      <c r="G15" s="8" t="s">
        <v>31</v>
      </c>
      <c r="H15" s="6">
        <f>60000+16000-607.1</f>
        <v>75392.9</v>
      </c>
      <c r="I15" s="6"/>
      <c r="J15" s="6"/>
      <c r="K15" s="6"/>
      <c r="L15" s="6"/>
      <c r="M15" s="6">
        <f>I15+K15+L15</f>
        <v>0</v>
      </c>
      <c r="N15" s="6"/>
      <c r="O15" s="6"/>
      <c r="P15" s="6"/>
      <c r="Q15" s="6">
        <v>75392.9</v>
      </c>
      <c r="R15" s="6"/>
      <c r="S15" s="6"/>
      <c r="T15" s="6"/>
      <c r="U15" s="6"/>
      <c r="V15" s="6"/>
      <c r="W15" s="6">
        <f t="shared" si="0"/>
        <v>75392.9</v>
      </c>
      <c r="X15" s="6"/>
    </row>
    <row r="16" spans="1:24" ht="38.25" customHeight="1">
      <c r="A16" s="13" t="s">
        <v>27</v>
      </c>
      <c r="B16" s="8" t="s">
        <v>18</v>
      </c>
      <c r="C16" s="8" t="s">
        <v>19</v>
      </c>
      <c r="D16" s="8" t="s">
        <v>30</v>
      </c>
      <c r="E16" s="8" t="s">
        <v>18</v>
      </c>
      <c r="F16" s="8" t="s">
        <v>15</v>
      </c>
      <c r="G16" s="8" t="s">
        <v>35</v>
      </c>
      <c r="H16" s="6">
        <f>2006000+8009150-8009150</f>
        <v>2006000</v>
      </c>
      <c r="I16" s="6"/>
      <c r="J16" s="6"/>
      <c r="K16" s="6"/>
      <c r="L16" s="6"/>
      <c r="M16" s="6">
        <f>I16+K16+L16</f>
        <v>0</v>
      </c>
      <c r="N16" s="6"/>
      <c r="O16" s="6"/>
      <c r="P16" s="6"/>
      <c r="Q16" s="6"/>
      <c r="R16" s="6"/>
      <c r="S16" s="6"/>
      <c r="T16" s="6">
        <v>1429016</v>
      </c>
      <c r="U16" s="6">
        <v>576984</v>
      </c>
      <c r="V16" s="6"/>
      <c r="W16" s="6">
        <f t="shared" si="0"/>
        <v>2006000</v>
      </c>
      <c r="X16" s="6"/>
    </row>
    <row r="17" spans="1:24" ht="15">
      <c r="A17" s="13"/>
      <c r="B17" s="8" t="s">
        <v>18</v>
      </c>
      <c r="C17" s="8" t="s">
        <v>19</v>
      </c>
      <c r="D17" s="8" t="s">
        <v>30</v>
      </c>
      <c r="E17" s="8" t="s">
        <v>18</v>
      </c>
      <c r="F17" s="8" t="s">
        <v>15</v>
      </c>
      <c r="G17" s="8" t="s">
        <v>51</v>
      </c>
      <c r="H17" s="6">
        <f>8009150-1150</f>
        <v>8008000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8008000</v>
      </c>
      <c r="W17" s="6">
        <f t="shared" si="0"/>
        <v>8008000</v>
      </c>
      <c r="X17" s="6"/>
    </row>
    <row r="18" spans="1:24" ht="15">
      <c r="A18" s="13"/>
      <c r="B18" s="8" t="s">
        <v>18</v>
      </c>
      <c r="C18" s="8" t="s">
        <v>19</v>
      </c>
      <c r="D18" s="8" t="s">
        <v>30</v>
      </c>
      <c r="E18" s="8" t="s">
        <v>18</v>
      </c>
      <c r="F18" s="8" t="s">
        <v>15</v>
      </c>
      <c r="G18" s="8" t="s">
        <v>35</v>
      </c>
      <c r="H18" s="6">
        <f>140593.79+59409.81</f>
        <v>200003.6</v>
      </c>
      <c r="I18" s="6"/>
      <c r="J18" s="6"/>
      <c r="K18" s="6"/>
      <c r="L18" s="6"/>
      <c r="M18" s="6">
        <f>I18+K18+L18</f>
        <v>0</v>
      </c>
      <c r="N18" s="6"/>
      <c r="O18" s="6"/>
      <c r="P18" s="6"/>
      <c r="Q18" s="6"/>
      <c r="R18" s="6">
        <v>159064.64</v>
      </c>
      <c r="S18" s="6"/>
      <c r="T18" s="6"/>
      <c r="U18" s="6">
        <v>40938.96</v>
      </c>
      <c r="V18" s="6"/>
      <c r="W18" s="6">
        <f t="shared" si="0"/>
        <v>200003.6</v>
      </c>
      <c r="X18" s="6"/>
    </row>
    <row r="19" spans="1:24" ht="15">
      <c r="A19" s="13" t="s">
        <v>12</v>
      </c>
      <c r="B19" s="8"/>
      <c r="C19" s="8"/>
      <c r="D19" s="8"/>
      <c r="E19" s="8"/>
      <c r="F19" s="8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f t="shared" si="0"/>
        <v>0</v>
      </c>
      <c r="X19" s="6"/>
    </row>
    <row r="20" spans="1:24" ht="15">
      <c r="A20" s="13"/>
      <c r="B20" s="30"/>
      <c r="C20" s="8"/>
      <c r="D20" s="30"/>
      <c r="E20" s="30"/>
      <c r="F20" s="5"/>
      <c r="G20" s="5"/>
      <c r="H20" s="6">
        <f>SUM(H11:H19)</f>
        <v>12543237.49</v>
      </c>
      <c r="I20" s="6">
        <f>SUM(I12:I19)</f>
        <v>0</v>
      </c>
      <c r="J20" s="6"/>
      <c r="K20" s="6">
        <f aca="true" t="shared" si="1" ref="K20:T20">SUM(K11:K19)</f>
        <v>424533.41000000003</v>
      </c>
      <c r="L20" s="6">
        <f t="shared" si="1"/>
        <v>84365.15</v>
      </c>
      <c r="M20" s="6">
        <f t="shared" si="1"/>
        <v>508898.56000000006</v>
      </c>
      <c r="N20" s="6">
        <f t="shared" si="1"/>
        <v>89783.85</v>
      </c>
      <c r="O20" s="6">
        <f t="shared" si="1"/>
        <v>68884.8</v>
      </c>
      <c r="P20" s="6">
        <f t="shared" si="1"/>
        <v>0</v>
      </c>
      <c r="Q20" s="6">
        <f t="shared" si="1"/>
        <v>108799.34999999999</v>
      </c>
      <c r="R20" s="6">
        <f t="shared" si="1"/>
        <v>159064.64</v>
      </c>
      <c r="S20" s="6">
        <f t="shared" si="1"/>
        <v>442341.38</v>
      </c>
      <c r="T20" s="6">
        <f t="shared" si="1"/>
        <v>1527775.95</v>
      </c>
      <c r="U20" s="6">
        <f>SUM(U11:U19)</f>
        <v>652596.96</v>
      </c>
      <c r="V20" s="6">
        <f>SUM(V11:V19)</f>
        <v>8985092</v>
      </c>
      <c r="W20" s="6">
        <f t="shared" si="0"/>
        <v>12543237.49</v>
      </c>
      <c r="X20" s="6"/>
    </row>
    <row r="21" spans="1:24" ht="15">
      <c r="A21" s="13"/>
      <c r="B21" s="30"/>
      <c r="C21" s="8"/>
      <c r="D21" s="30"/>
      <c r="E21" s="30"/>
      <c r="F21" s="5"/>
      <c r="G21" s="5"/>
      <c r="H21" s="6"/>
      <c r="I21" s="6"/>
      <c r="J21" s="6"/>
      <c r="K21" s="6"/>
      <c r="L21" s="6"/>
      <c r="M21" s="6">
        <f>K20+L20</f>
        <v>508898.56000000006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" customHeight="1">
      <c r="A22" s="42" t="s">
        <v>65</v>
      </c>
      <c r="B22" s="30"/>
      <c r="C22" s="8"/>
      <c r="D22" s="30"/>
      <c r="E22" s="30"/>
      <c r="F22" s="5"/>
      <c r="G22" s="5"/>
      <c r="H22" s="6"/>
      <c r="I22" s="6"/>
      <c r="J22" s="6"/>
      <c r="K22" s="6"/>
      <c r="L22" s="6"/>
      <c r="M22" s="6">
        <f>K21+L21</f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">
      <c r="A23" s="7" t="s">
        <v>46</v>
      </c>
      <c r="B23" s="30" t="s">
        <v>14</v>
      </c>
      <c r="C23" s="8" t="s">
        <v>22</v>
      </c>
      <c r="D23" s="30" t="s">
        <v>24</v>
      </c>
      <c r="E23" s="30" t="s">
        <v>47</v>
      </c>
      <c r="F23" s="5" t="s">
        <v>48</v>
      </c>
      <c r="G23" s="5" t="s">
        <v>21</v>
      </c>
      <c r="H23" s="6">
        <f>1576797-2920</f>
        <v>1573877</v>
      </c>
      <c r="I23" s="6"/>
      <c r="J23" s="9">
        <v>372618</v>
      </c>
      <c r="K23" s="6">
        <v>372618</v>
      </c>
      <c r="L23" s="6"/>
      <c r="M23" s="9">
        <f>I23+K23+L23</f>
        <v>372618</v>
      </c>
      <c r="N23" s="9">
        <v>27374</v>
      </c>
      <c r="O23" s="9"/>
      <c r="P23" s="9"/>
      <c r="Q23" s="9"/>
      <c r="R23" s="9"/>
      <c r="S23" s="9">
        <v>399997</v>
      </c>
      <c r="T23" s="9"/>
      <c r="U23" s="9"/>
      <c r="V23" s="9">
        <v>773888</v>
      </c>
      <c r="W23" s="6">
        <f aca="true" t="shared" si="2" ref="W23:W30">M23+N23+O23+P23+Q23+R23+S23+T23+U23+V23</f>
        <v>1573877</v>
      </c>
      <c r="X23" s="6"/>
    </row>
    <row r="24" spans="1:24" ht="15">
      <c r="A24" s="7"/>
      <c r="B24" s="30" t="s">
        <v>14</v>
      </c>
      <c r="C24" s="8" t="s">
        <v>22</v>
      </c>
      <c r="D24" s="30" t="s">
        <v>24</v>
      </c>
      <c r="E24" s="30" t="s">
        <v>47</v>
      </c>
      <c r="F24" s="5" t="s">
        <v>17</v>
      </c>
      <c r="G24" s="5" t="s">
        <v>41</v>
      </c>
      <c r="H24" s="6">
        <f>30000+5846+39365</f>
        <v>75211</v>
      </c>
      <c r="I24" s="6"/>
      <c r="J24" s="9"/>
      <c r="K24" s="6"/>
      <c r="L24" s="6">
        <v>14270.15</v>
      </c>
      <c r="M24" s="9">
        <f>I24+K24+L24</f>
        <v>14270.15</v>
      </c>
      <c r="N24" s="9">
        <v>15729.85</v>
      </c>
      <c r="O24" s="9"/>
      <c r="P24" s="9"/>
      <c r="Q24" s="9"/>
      <c r="R24" s="9"/>
      <c r="S24" s="9"/>
      <c r="T24" s="9">
        <v>5846</v>
      </c>
      <c r="U24" s="9"/>
      <c r="V24" s="9">
        <v>39365</v>
      </c>
      <c r="W24" s="6">
        <f t="shared" si="2"/>
        <v>75211</v>
      </c>
      <c r="X24" s="6"/>
    </row>
    <row r="25" spans="1:25" ht="15">
      <c r="A25" s="7"/>
      <c r="B25" s="30" t="s">
        <v>14</v>
      </c>
      <c r="C25" s="8" t="s">
        <v>22</v>
      </c>
      <c r="D25" s="30" t="s">
        <v>49</v>
      </c>
      <c r="E25" s="30" t="s">
        <v>47</v>
      </c>
      <c r="F25" s="5" t="s">
        <v>17</v>
      </c>
      <c r="G25" s="5" t="s">
        <v>25</v>
      </c>
      <c r="H25" s="6">
        <f>661242.8-56489.81</f>
        <v>604752.99</v>
      </c>
      <c r="I25" s="6"/>
      <c r="J25" s="9">
        <v>51915.41</v>
      </c>
      <c r="K25" s="6">
        <v>51915.41</v>
      </c>
      <c r="L25" s="6">
        <v>70095</v>
      </c>
      <c r="M25" s="9">
        <f>I25+K25+L25</f>
        <v>122010.41</v>
      </c>
      <c r="N25" s="9">
        <v>46680</v>
      </c>
      <c r="O25" s="9">
        <v>68884.8</v>
      </c>
      <c r="P25" s="9"/>
      <c r="Q25" s="9">
        <v>33406.45</v>
      </c>
      <c r="R25" s="9"/>
      <c r="S25" s="9">
        <v>42344.38</v>
      </c>
      <c r="T25" s="9">
        <v>92913.95</v>
      </c>
      <c r="U25" s="9">
        <v>34674</v>
      </c>
      <c r="V25" s="9">
        <v>163839</v>
      </c>
      <c r="W25" s="6">
        <f t="shared" si="2"/>
        <v>604752.99</v>
      </c>
      <c r="X25" s="6"/>
      <c r="Y25" s="11"/>
    </row>
    <row r="26" spans="1:24" ht="15">
      <c r="A26" s="7"/>
      <c r="B26" s="30" t="s">
        <v>14</v>
      </c>
      <c r="C26" s="8" t="s">
        <v>22</v>
      </c>
      <c r="D26" s="30" t="s">
        <v>57</v>
      </c>
      <c r="E26" s="30" t="s">
        <v>47</v>
      </c>
      <c r="F26" s="5" t="s">
        <v>16</v>
      </c>
      <c r="G26" s="5" t="s">
        <v>31</v>
      </c>
      <c r="H26" s="6">
        <f>76000-607.1</f>
        <v>75392.9</v>
      </c>
      <c r="I26" s="6"/>
      <c r="J26" s="9"/>
      <c r="K26" s="6"/>
      <c r="L26" s="6"/>
      <c r="M26" s="9">
        <f>I26+K26+L26</f>
        <v>0</v>
      </c>
      <c r="N26" s="6"/>
      <c r="O26" s="6"/>
      <c r="P26" s="6"/>
      <c r="Q26" s="6">
        <v>75392.9</v>
      </c>
      <c r="R26" s="6"/>
      <c r="S26" s="6"/>
      <c r="T26" s="6"/>
      <c r="U26" s="6"/>
      <c r="V26" s="6"/>
      <c r="W26" s="6">
        <f t="shared" si="2"/>
        <v>75392.9</v>
      </c>
      <c r="X26" s="6"/>
    </row>
    <row r="27" spans="1:24" ht="15">
      <c r="A27" s="7"/>
      <c r="B27" s="30" t="s">
        <v>14</v>
      </c>
      <c r="C27" s="8" t="s">
        <v>22</v>
      </c>
      <c r="D27" s="30" t="s">
        <v>50</v>
      </c>
      <c r="E27" s="30" t="s">
        <v>47</v>
      </c>
      <c r="F27" s="5" t="s">
        <v>16</v>
      </c>
      <c r="G27" s="5" t="s">
        <v>51</v>
      </c>
      <c r="H27" s="6">
        <v>2006000</v>
      </c>
      <c r="I27" s="6"/>
      <c r="J27" s="9"/>
      <c r="K27" s="6"/>
      <c r="L27" s="6"/>
      <c r="M27" s="9"/>
      <c r="N27" s="6"/>
      <c r="O27" s="6"/>
      <c r="P27" s="6"/>
      <c r="Q27" s="6"/>
      <c r="R27" s="6"/>
      <c r="S27" s="6"/>
      <c r="T27" s="6">
        <v>1429016</v>
      </c>
      <c r="U27" s="6">
        <v>576984</v>
      </c>
      <c r="V27" s="6"/>
      <c r="W27" s="6">
        <f t="shared" si="2"/>
        <v>2006000</v>
      </c>
      <c r="X27" s="6"/>
    </row>
    <row r="28" spans="1:24" ht="15">
      <c r="A28" s="7"/>
      <c r="B28" s="30" t="s">
        <v>14</v>
      </c>
      <c r="C28" s="8" t="s">
        <v>22</v>
      </c>
      <c r="D28" s="30" t="s">
        <v>58</v>
      </c>
      <c r="E28" s="30" t="s">
        <v>47</v>
      </c>
      <c r="F28" s="5" t="s">
        <v>16</v>
      </c>
      <c r="G28" s="5" t="s">
        <v>51</v>
      </c>
      <c r="H28" s="6">
        <f>8009150-1150</f>
        <v>8008000</v>
      </c>
      <c r="I28" s="6"/>
      <c r="J28" s="9"/>
      <c r="K28" s="6"/>
      <c r="L28" s="6"/>
      <c r="M28" s="9"/>
      <c r="N28" s="6"/>
      <c r="O28" s="6"/>
      <c r="P28" s="6"/>
      <c r="Q28" s="6"/>
      <c r="R28" s="6"/>
      <c r="S28" s="6"/>
      <c r="T28" s="6"/>
      <c r="U28" s="6"/>
      <c r="V28" s="6">
        <v>8008000</v>
      </c>
      <c r="W28" s="6">
        <f t="shared" si="2"/>
        <v>8008000</v>
      </c>
      <c r="X28" s="6"/>
    </row>
    <row r="29" spans="1:24" ht="15">
      <c r="A29" s="7"/>
      <c r="B29" s="30" t="s">
        <v>14</v>
      </c>
      <c r="C29" s="8" t="s">
        <v>22</v>
      </c>
      <c r="D29" s="30" t="s">
        <v>50</v>
      </c>
      <c r="E29" s="30" t="s">
        <v>47</v>
      </c>
      <c r="F29" s="5" t="s">
        <v>16</v>
      </c>
      <c r="G29" s="5" t="s">
        <v>51</v>
      </c>
      <c r="H29" s="6">
        <f>159064.64+40938.96+138542.9-197952.71+59409.81</f>
        <v>200003.6</v>
      </c>
      <c r="I29" s="6"/>
      <c r="J29" s="9"/>
      <c r="K29" s="6"/>
      <c r="L29" s="6"/>
      <c r="M29" s="6"/>
      <c r="N29" s="6"/>
      <c r="O29" s="6"/>
      <c r="P29" s="6"/>
      <c r="Q29" s="6"/>
      <c r="R29" s="6">
        <v>159064.64</v>
      </c>
      <c r="S29" s="6"/>
      <c r="T29" s="6"/>
      <c r="U29" s="6">
        <v>0</v>
      </c>
      <c r="V29" s="6">
        <v>40938.96</v>
      </c>
      <c r="W29" s="6">
        <f t="shared" si="2"/>
        <v>200003.6</v>
      </c>
      <c r="X29" s="6"/>
    </row>
    <row r="30" spans="1:24" ht="15">
      <c r="A30" s="7"/>
      <c r="B30" s="30"/>
      <c r="C30" s="30"/>
      <c r="D30" s="30"/>
      <c r="E30" s="30"/>
      <c r="F30" s="5"/>
      <c r="G30" s="5"/>
      <c r="H30" s="6">
        <f>SUM(H23:H29)</f>
        <v>12543237.49</v>
      </c>
      <c r="I30" s="6">
        <f>SUM(I23:I29)</f>
        <v>0</v>
      </c>
      <c r="J30" s="9"/>
      <c r="K30" s="6">
        <f aca="true" t="shared" si="3" ref="K30:V30">SUM(K23:K29)</f>
        <v>424533.41000000003</v>
      </c>
      <c r="L30" s="6">
        <f t="shared" si="3"/>
        <v>84365.15</v>
      </c>
      <c r="M30" s="6">
        <f t="shared" si="3"/>
        <v>508898.56000000006</v>
      </c>
      <c r="N30" s="6">
        <f t="shared" si="3"/>
        <v>89783.85</v>
      </c>
      <c r="O30" s="6">
        <f t="shared" si="3"/>
        <v>68884.8</v>
      </c>
      <c r="P30" s="6">
        <f t="shared" si="3"/>
        <v>0</v>
      </c>
      <c r="Q30" s="6">
        <f t="shared" si="3"/>
        <v>108799.34999999999</v>
      </c>
      <c r="R30" s="6">
        <f t="shared" si="3"/>
        <v>159064.64</v>
      </c>
      <c r="S30" s="6">
        <f t="shared" si="3"/>
        <v>442341.38</v>
      </c>
      <c r="T30" s="6">
        <f t="shared" si="3"/>
        <v>1527775.95</v>
      </c>
      <c r="U30" s="6">
        <f t="shared" si="3"/>
        <v>611658</v>
      </c>
      <c r="V30" s="6">
        <f t="shared" si="3"/>
        <v>9026030.96</v>
      </c>
      <c r="W30" s="6">
        <f t="shared" si="2"/>
        <v>12543237.490000002</v>
      </c>
      <c r="X30" s="6"/>
    </row>
    <row r="31" spans="1:24" ht="15">
      <c r="A31" s="15"/>
      <c r="B31" s="8"/>
      <c r="C31" s="8"/>
      <c r="D31" s="8"/>
      <c r="E31" s="31"/>
      <c r="F31" s="8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"/>
      <c r="X31" s="9"/>
    </row>
    <row r="32" spans="1:24" ht="15">
      <c r="A32" s="32" t="s">
        <v>23</v>
      </c>
      <c r="B32" s="33"/>
      <c r="C32" s="33"/>
      <c r="D32" s="33"/>
      <c r="E32" s="43" t="s">
        <v>64</v>
      </c>
      <c r="F32" s="43"/>
      <c r="G32" s="4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6"/>
      <c r="X32" s="9"/>
    </row>
    <row r="33" spans="1:24" ht="15">
      <c r="A33" s="32"/>
      <c r="B33" s="34"/>
      <c r="C33" s="34"/>
      <c r="D33" s="34"/>
      <c r="E33" s="34"/>
      <c r="F33" s="34"/>
      <c r="G33" s="34"/>
      <c r="H33" s="10"/>
      <c r="I33" s="10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7"/>
    </row>
    <row r="34" spans="1:24" ht="15">
      <c r="A34" s="32"/>
      <c r="B34" s="34"/>
      <c r="C34" s="34"/>
      <c r="D34" s="34"/>
      <c r="E34" s="35"/>
      <c r="F34" s="34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">
      <c r="A35" s="32" t="s">
        <v>20</v>
      </c>
      <c r="B35" s="33"/>
      <c r="C35" s="33"/>
      <c r="D35" s="33"/>
      <c r="E35" s="36" t="s">
        <v>29</v>
      </c>
      <c r="F35" s="36"/>
      <c r="G35" s="3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">
      <c r="A36" s="1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>
      <c r="A37" s="1"/>
      <c r="B37" s="2"/>
      <c r="C37" s="2"/>
      <c r="D37" s="2"/>
      <c r="E37" s="4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>
      <c r="A38" s="1"/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1"/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>
      <c r="A40" s="1"/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5:24" ht="15"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5:24" ht="15"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8:24" ht="15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6" spans="9:15" ht="15">
      <c r="I46" s="10"/>
      <c r="K46" s="10"/>
      <c r="M46" s="10"/>
      <c r="O46" s="10"/>
    </row>
    <row r="47" spans="9:15" ht="15">
      <c r="I47" s="10"/>
      <c r="K47" s="10"/>
      <c r="M47" s="10"/>
      <c r="O47" s="10"/>
    </row>
    <row r="48" spans="9:15" ht="15">
      <c r="I48" s="10"/>
      <c r="K48" s="10"/>
      <c r="M48" s="10"/>
      <c r="O48" s="10"/>
    </row>
    <row r="49" spans="9:15" ht="15">
      <c r="I49" s="10"/>
      <c r="K49" s="10"/>
      <c r="O49" s="10"/>
    </row>
    <row r="50" spans="9:15" ht="15">
      <c r="I50" s="10"/>
      <c r="K50" s="10"/>
      <c r="O50" s="10"/>
    </row>
    <row r="51" spans="9:15" ht="15">
      <c r="I51" s="10"/>
      <c r="K51" s="10"/>
      <c r="O51" s="10"/>
    </row>
    <row r="53" spans="9:15" ht="15">
      <c r="I53" s="39"/>
      <c r="K53" s="39"/>
      <c r="M53" s="39"/>
      <c r="O53" s="39"/>
    </row>
    <row r="63" spans="9:11" ht="15">
      <c r="I63" s="39"/>
      <c r="K63" s="39"/>
    </row>
  </sheetData>
  <sheetProtection/>
  <mergeCells count="4">
    <mergeCell ref="E32:G32"/>
    <mergeCell ref="E3:H3"/>
    <mergeCell ref="A8:A9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Бухгалтер</cp:lastModifiedBy>
  <cp:lastPrinted>2016-01-12T00:08:52Z</cp:lastPrinted>
  <dcterms:created xsi:type="dcterms:W3CDTF">2013-01-16T03:58:15Z</dcterms:created>
  <dcterms:modified xsi:type="dcterms:W3CDTF">2016-02-11T05:42:35Z</dcterms:modified>
  <cp:category/>
  <cp:version/>
  <cp:contentType/>
  <cp:contentStatus/>
</cp:coreProperties>
</file>